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00" windowHeight="8415" tabRatio="809" activeTab="0"/>
  </bookViews>
  <sheets>
    <sheet name="Sheet1" sheetId="1" r:id="rId1"/>
  </sheets>
  <definedNames>
    <definedName name="_xlnm.Print_Area" localSheetId="0">'Sheet1'!$A$1:$AK$61</definedName>
    <definedName name="_xlnm.Print_Titles" localSheetId="0">'Sheet1'!$1:$8</definedName>
  </definedNames>
  <calcPr fullCalcOnLoad="1"/>
</workbook>
</file>

<file path=xl/comments1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2"/>
          </rPr>
          <t>Input points to deduct from final grade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<sst xmlns="http://schemas.openxmlformats.org/spreadsheetml/2006/main" count="50" uniqueCount="49">
  <si>
    <t>#</t>
  </si>
  <si>
    <t>LAST NAME</t>
  </si>
  <si>
    <t>FIRST NAME</t>
  </si>
  <si>
    <t>PERCENTAGE OF FINAL GRADE</t>
  </si>
  <si>
    <t>ACTIVITY DATES</t>
  </si>
  <si>
    <t>ACTIVITY TYPE (TEST, QUIZ, PROJECT, ETC)</t>
  </si>
  <si>
    <t>Attendance Penalty</t>
  </si>
  <si>
    <t>A</t>
  </si>
  <si>
    <t>F</t>
  </si>
  <si>
    <t>Count</t>
  </si>
  <si>
    <t>BREAKDOWN OF FINAL GRADES</t>
  </si>
  <si>
    <t>B+</t>
  </si>
  <si>
    <t>C+</t>
  </si>
  <si>
    <t>HIDDEN COLUMN</t>
  </si>
  <si>
    <t>COURSE NUMBER:</t>
  </si>
  <si>
    <t>COURSE NAME:</t>
  </si>
  <si>
    <t>INSTRUCTOR:</t>
  </si>
  <si>
    <t>MODULE START DATE:</t>
  </si>
  <si>
    <t>STUDENTS</t>
  </si>
  <si>
    <t>Last date of Attendance (Incomplete and Failing Only)</t>
  </si>
  <si>
    <t>B</t>
  </si>
  <si>
    <t>C</t>
  </si>
  <si>
    <t>Final Grade (Hidden)</t>
  </si>
  <si>
    <t>INC</t>
  </si>
  <si>
    <t>Y</t>
  </si>
  <si>
    <t>N</t>
  </si>
  <si>
    <t>Grade</t>
  </si>
  <si>
    <t>%</t>
  </si>
  <si>
    <t>Final Grade 2 (Hidden)</t>
  </si>
  <si>
    <t>Complete?  (Y/N)</t>
  </si>
  <si>
    <t>Incomplete Analysis (Hidden)</t>
  </si>
  <si>
    <t>Inc 1 (Hidden)</t>
  </si>
  <si>
    <t>Inc 2 (Hidden)</t>
  </si>
  <si>
    <t>Inc 3 (Hidden)</t>
  </si>
  <si>
    <t>Inc 4 (Hidden)</t>
  </si>
  <si>
    <t>Inc 5 (Hidden)</t>
  </si>
  <si>
    <t>Inc 6 (Hidden)</t>
  </si>
  <si>
    <t>Inc 7 (Hidden)</t>
  </si>
  <si>
    <t>Inc 8 (Hidden)</t>
  </si>
  <si>
    <t>Inc 9 (Hidden)</t>
  </si>
  <si>
    <t>Inc 10 (Hidden)</t>
  </si>
  <si>
    <t>Final Grade (Number)</t>
  </si>
  <si>
    <t>Adjusted Final Grade (Number)</t>
  </si>
  <si>
    <t>COMMENTS (Please reference students by name)</t>
  </si>
  <si>
    <t>Pass</t>
  </si>
  <si>
    <t>Fail</t>
  </si>
  <si>
    <t>Lecture Final Grade (Letter)</t>
  </si>
  <si>
    <t>Clinical Final Grade (Pass/Fail)</t>
  </si>
  <si>
    <t>Bonus Points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</si>
</sst>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h:mm:ss\ AM/PM"/>
    <numFmt numFmtId="167" formatCode="m/d/yy;@"/>
    <numFmt numFmtId="168" formatCode="#.0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.75"/>
      <color indexed="8"/>
      <name val="Arial"/>
      <family val="0"/>
    </font>
    <font>
      <b/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4" fontId="1" fillId="34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textRotation="90" wrapText="1"/>
      <protection locked="0"/>
    </xf>
    <xf numFmtId="0" fontId="1" fillId="0" borderId="0" xfId="0" applyFont="1" applyAlignment="1" applyProtection="1">
      <alignment horizontal="center" textRotation="90" wrapText="1"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 shrinkToFit="1"/>
      <protection/>
    </xf>
    <xf numFmtId="167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shrinkToFit="1"/>
      <protection locked="0"/>
    </xf>
    <xf numFmtId="0" fontId="1" fillId="36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textRotation="90" wrapText="1"/>
      <protection/>
    </xf>
    <xf numFmtId="0" fontId="0" fillId="0" borderId="13" xfId="0" applyBorder="1" applyAlignment="1" applyProtection="1">
      <alignment textRotation="90" wrapText="1"/>
      <protection/>
    </xf>
    <xf numFmtId="0" fontId="1" fillId="0" borderId="13" xfId="0" applyFont="1" applyBorder="1" applyAlignment="1" applyProtection="1">
      <alignment horizontal="center" textRotation="90" wrapText="1"/>
      <protection/>
    </xf>
    <xf numFmtId="0" fontId="0" fillId="0" borderId="13" xfId="0" applyFont="1" applyBorder="1" applyAlignment="1" applyProtection="1">
      <alignment horizontal="center" textRotation="90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right" shrinkToFit="1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" fontId="1" fillId="0" borderId="14" xfId="0" applyNumberFormat="1" applyFont="1" applyBorder="1" applyAlignment="1" applyProtection="1">
      <alignment/>
      <protection/>
    </xf>
    <xf numFmtId="1" fontId="1" fillId="0" borderId="14" xfId="0" applyNumberFormat="1" applyFont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 shrinkToFit="1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168" fontId="1" fillId="0" borderId="10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" fontId="1" fillId="0" borderId="10" xfId="0" applyNumberFormat="1" applyFont="1" applyBorder="1" applyAlignment="1" applyProtection="1">
      <alignment horizontal="right"/>
      <protection locked="0"/>
    </xf>
    <xf numFmtId="0" fontId="0" fillId="36" borderId="16" xfId="0" applyFont="1" applyFill="1" applyBorder="1" applyAlignment="1" applyProtection="1">
      <alignment horizontal="center" vertical="center" textRotation="90" wrapText="1"/>
      <protection/>
    </xf>
    <xf numFmtId="0" fontId="0" fillId="36" borderId="15" xfId="0" applyFont="1" applyFill="1" applyBorder="1" applyAlignment="1" applyProtection="1">
      <alignment horizontal="center" vertical="center" textRotation="90" wrapText="1"/>
      <protection/>
    </xf>
    <xf numFmtId="0" fontId="0" fillId="36" borderId="17" xfId="0" applyFill="1" applyBorder="1" applyAlignment="1" applyProtection="1">
      <alignment textRotation="90" wrapText="1"/>
      <protection/>
    </xf>
    <xf numFmtId="0" fontId="1" fillId="36" borderId="16" xfId="0" applyFont="1" applyFill="1" applyBorder="1" applyAlignment="1" applyProtection="1">
      <alignment horizontal="center" textRotation="90" wrapText="1"/>
      <protection/>
    </xf>
    <xf numFmtId="0" fontId="0" fillId="36" borderId="15" xfId="0" applyFont="1" applyFill="1" applyBorder="1" applyAlignment="1" applyProtection="1">
      <alignment horizontal="center" wrapText="1"/>
      <protection/>
    </xf>
    <xf numFmtId="0" fontId="0" fillId="36" borderId="17" xfId="0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textRotation="90" wrapText="1"/>
      <protection/>
    </xf>
    <xf numFmtId="0" fontId="0" fillId="0" borderId="10" xfId="0" applyFont="1" applyBorder="1" applyAlignment="1" applyProtection="1">
      <alignment horizontal="center" textRotation="90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" fillId="36" borderId="10" xfId="0" applyFont="1" applyFill="1" applyBorder="1" applyAlignment="1" applyProtection="1">
      <alignment horizontal="center" textRotation="90" wrapText="1"/>
      <protection/>
    </xf>
    <xf numFmtId="0" fontId="4" fillId="36" borderId="10" xfId="0" applyFont="1" applyFill="1" applyBorder="1" applyAlignment="1" applyProtection="1">
      <alignment textRotation="90"/>
      <protection/>
    </xf>
    <xf numFmtId="0" fontId="1" fillId="36" borderId="15" xfId="0" applyFont="1" applyFill="1" applyBorder="1" applyAlignment="1" applyProtection="1">
      <alignment horizontal="center" textRotation="90" wrapText="1"/>
      <protection/>
    </xf>
    <xf numFmtId="0" fontId="1" fillId="36" borderId="17" xfId="0" applyFont="1" applyFill="1" applyBorder="1" applyAlignment="1" applyProtection="1">
      <alignment horizontal="center" textRotation="90" wrapText="1"/>
      <protection/>
    </xf>
    <xf numFmtId="0" fontId="1" fillId="0" borderId="10" xfId="0" applyFont="1" applyBorder="1" applyAlignment="1" applyProtection="1">
      <alignment horizontal="center" textRotation="90" wrapText="1"/>
      <protection/>
    </xf>
    <xf numFmtId="0" fontId="1" fillId="36" borderId="10" xfId="0" applyFont="1" applyFill="1" applyBorder="1" applyAlignment="1" applyProtection="1">
      <alignment horizontal="center" textRotation="90" wrapText="1"/>
      <protection/>
    </xf>
    <xf numFmtId="0" fontId="0" fillId="36" borderId="10" xfId="0" applyFont="1" applyFill="1" applyBorder="1" applyAlignment="1" applyProtection="1">
      <alignment horizontal="center" textRotation="90" wrapText="1"/>
      <protection/>
    </xf>
    <xf numFmtId="0" fontId="2" fillId="0" borderId="18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textRotation="90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textRotation="90" wrapText="1"/>
      <protection/>
    </xf>
    <xf numFmtId="0" fontId="0" fillId="0" borderId="15" xfId="0" applyBorder="1" applyAlignment="1" applyProtection="1">
      <alignment horizontal="center" textRotation="90" wrapText="1"/>
      <protection/>
    </xf>
    <xf numFmtId="0" fontId="0" fillId="0" borderId="17" xfId="0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textRotation="90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-0.03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1875"/>
          <c:w val="0.983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Sheet1!$E$51:$K$51</c:f>
              <c:strCache/>
            </c:strRef>
          </c:cat>
          <c:val>
            <c:numRef>
              <c:f>Sheet1!$E$52:$K$52</c:f>
              <c:numCache/>
            </c:numRef>
          </c:val>
          <c:smooth val="1"/>
        </c:ser>
        <c:marker val="1"/>
        <c:axId val="38383389"/>
        <c:axId val="22046766"/>
      </c:lineChart>
      <c:catAx>
        <c:axId val="38383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046766"/>
        <c:crosses val="autoZero"/>
        <c:auto val="1"/>
        <c:lblOffset val="700"/>
        <c:tickLblSkip val="1"/>
        <c:noMultiLvlLbl val="0"/>
      </c:catAx>
      <c:valAx>
        <c:axId val="22046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3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66675</xdr:rowOff>
    </xdr:from>
    <xdr:to>
      <xdr:col>3</xdr:col>
      <xdr:colOff>1285875</xdr:colOff>
      <xdr:row>60</xdr:row>
      <xdr:rowOff>142875</xdr:rowOff>
    </xdr:to>
    <xdr:graphicFrame>
      <xdr:nvGraphicFramePr>
        <xdr:cNvPr id="1" name="Chart 6"/>
        <xdr:cNvGraphicFramePr/>
      </xdr:nvGraphicFramePr>
      <xdr:xfrm>
        <a:off x="0" y="11525250"/>
        <a:ext cx="28384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38100</xdr:colOff>
      <xdr:row>4</xdr:row>
      <xdr:rowOff>171450</xdr:rowOff>
    </xdr:from>
    <xdr:to>
      <xdr:col>2</xdr:col>
      <xdr:colOff>952500</xdr:colOff>
      <xdr:row>4</xdr:row>
      <xdr:rowOff>533400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6200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70"/>
  <sheetViews>
    <sheetView showGridLines="0" tabSelected="1" zoomScaleSheetLayoutView="100" zoomScalePageLayoutView="0" workbookViewId="0" topLeftCell="A1">
      <selection activeCell="O9" sqref="O9"/>
    </sheetView>
  </sheetViews>
  <sheetFormatPr defaultColWidth="9.140625" defaultRowHeight="12.75"/>
  <cols>
    <col min="1" max="1" width="2.421875" style="3" customWidth="1"/>
    <col min="2" max="2" width="0.2890625" style="26" customWidth="1"/>
    <col min="3" max="4" width="20.57421875" style="3" customWidth="1"/>
    <col min="5" max="14" width="4.8515625" style="3" customWidth="1"/>
    <col min="15" max="15" width="5.421875" style="3" customWidth="1"/>
    <col min="16" max="28" width="5.421875" style="3" hidden="1" customWidth="1"/>
    <col min="29" max="29" width="7.00390625" style="3" customWidth="1"/>
    <col min="30" max="31" width="5.421875" style="3" customWidth="1"/>
    <col min="32" max="32" width="7.28125" style="3" customWidth="1"/>
    <col min="33" max="34" width="6.57421875" style="62" hidden="1" customWidth="1"/>
    <col min="35" max="36" width="6.57421875" style="22" customWidth="1"/>
    <col min="37" max="37" width="11.57421875" style="3" customWidth="1"/>
    <col min="38" max="43" width="9.140625" style="3" customWidth="1"/>
    <col min="44" max="44" width="9.140625" style="3" hidden="1" customWidth="1"/>
    <col min="45" max="16384" width="9.140625" style="3" customWidth="1"/>
  </cols>
  <sheetData>
    <row r="1" spans="1:37" ht="12.75" customHeight="1">
      <c r="A1" s="8"/>
      <c r="B1" s="50"/>
      <c r="C1" s="34" t="s">
        <v>14</v>
      </c>
      <c r="D1" s="10"/>
      <c r="E1" s="79" t="s">
        <v>4</v>
      </c>
      <c r="F1" s="80"/>
      <c r="G1" s="80"/>
      <c r="H1" s="80"/>
      <c r="I1" s="80"/>
      <c r="J1" s="80"/>
      <c r="K1" s="80"/>
      <c r="L1" s="80"/>
      <c r="M1" s="80"/>
      <c r="N1" s="80"/>
      <c r="O1" s="96" t="s">
        <v>29</v>
      </c>
      <c r="P1" s="67" t="s">
        <v>31</v>
      </c>
      <c r="Q1" s="67" t="s">
        <v>32</v>
      </c>
      <c r="R1" s="67" t="s">
        <v>33</v>
      </c>
      <c r="S1" s="67" t="s">
        <v>34</v>
      </c>
      <c r="T1" s="67" t="s">
        <v>35</v>
      </c>
      <c r="U1" s="67" t="s">
        <v>36</v>
      </c>
      <c r="V1" s="67" t="s">
        <v>37</v>
      </c>
      <c r="W1" s="67" t="s">
        <v>38</v>
      </c>
      <c r="X1" s="67" t="s">
        <v>39</v>
      </c>
      <c r="Y1" s="67" t="s">
        <v>40</v>
      </c>
      <c r="Z1" s="70" t="s">
        <v>30</v>
      </c>
      <c r="AA1" s="90" t="s">
        <v>22</v>
      </c>
      <c r="AB1" s="70" t="s">
        <v>28</v>
      </c>
      <c r="AC1" s="93" t="s">
        <v>41</v>
      </c>
      <c r="AD1" s="89" t="s">
        <v>6</v>
      </c>
      <c r="AE1" s="73" t="s">
        <v>48</v>
      </c>
      <c r="AF1" s="89" t="s">
        <v>42</v>
      </c>
      <c r="AG1" s="33"/>
      <c r="AH1" s="33"/>
      <c r="AI1" s="99" t="s">
        <v>46</v>
      </c>
      <c r="AJ1" s="99" t="s">
        <v>47</v>
      </c>
      <c r="AK1" s="89" t="s">
        <v>19</v>
      </c>
    </row>
    <row r="2" spans="1:37" ht="11.25" customHeight="1">
      <c r="A2" s="8"/>
      <c r="B2" s="50"/>
      <c r="C2" s="34" t="s">
        <v>15</v>
      </c>
      <c r="D2" s="10"/>
      <c r="E2" s="80"/>
      <c r="F2" s="80"/>
      <c r="G2" s="80"/>
      <c r="H2" s="80"/>
      <c r="I2" s="80"/>
      <c r="J2" s="80"/>
      <c r="K2" s="80"/>
      <c r="L2" s="80"/>
      <c r="M2" s="80"/>
      <c r="N2" s="80"/>
      <c r="O2" s="97"/>
      <c r="P2" s="68"/>
      <c r="Q2" s="68"/>
      <c r="R2" s="68"/>
      <c r="S2" s="68"/>
      <c r="T2" s="68"/>
      <c r="U2" s="68"/>
      <c r="V2" s="68"/>
      <c r="W2" s="68"/>
      <c r="X2" s="68"/>
      <c r="Y2" s="68"/>
      <c r="Z2" s="87"/>
      <c r="AA2" s="91"/>
      <c r="AB2" s="71"/>
      <c r="AC2" s="94"/>
      <c r="AD2" s="74"/>
      <c r="AE2" s="74"/>
      <c r="AF2" s="74"/>
      <c r="AG2" s="85" t="s">
        <v>13</v>
      </c>
      <c r="AH2" s="85" t="s">
        <v>13</v>
      </c>
      <c r="AI2" s="110"/>
      <c r="AJ2" s="100"/>
      <c r="AK2" s="74"/>
    </row>
    <row r="3" spans="1:37" ht="11.25" customHeight="1">
      <c r="A3" s="8"/>
      <c r="B3" s="50"/>
      <c r="C3" s="34" t="s">
        <v>16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97"/>
      <c r="P3" s="68"/>
      <c r="Q3" s="68"/>
      <c r="R3" s="68"/>
      <c r="S3" s="68"/>
      <c r="T3" s="68"/>
      <c r="U3" s="68"/>
      <c r="V3" s="68"/>
      <c r="W3" s="68"/>
      <c r="X3" s="68"/>
      <c r="Y3" s="68"/>
      <c r="Z3" s="87"/>
      <c r="AA3" s="91"/>
      <c r="AB3" s="71"/>
      <c r="AC3" s="94"/>
      <c r="AD3" s="74"/>
      <c r="AE3" s="74"/>
      <c r="AF3" s="74"/>
      <c r="AG3" s="86"/>
      <c r="AH3" s="86"/>
      <c r="AI3" s="110"/>
      <c r="AJ3" s="100"/>
      <c r="AK3" s="74"/>
    </row>
    <row r="4" spans="1:37" ht="11.25">
      <c r="A4" s="8"/>
      <c r="B4" s="50"/>
      <c r="C4" s="34" t="s">
        <v>17</v>
      </c>
      <c r="D4" s="12"/>
      <c r="E4" s="83" t="s">
        <v>5</v>
      </c>
      <c r="F4" s="84"/>
      <c r="G4" s="84"/>
      <c r="H4" s="84"/>
      <c r="I4" s="84"/>
      <c r="J4" s="84"/>
      <c r="K4" s="84"/>
      <c r="L4" s="84"/>
      <c r="M4" s="84"/>
      <c r="N4" s="84"/>
      <c r="O4" s="97"/>
      <c r="P4" s="68"/>
      <c r="Q4" s="68"/>
      <c r="R4" s="68"/>
      <c r="S4" s="68"/>
      <c r="T4" s="68"/>
      <c r="U4" s="68"/>
      <c r="V4" s="68"/>
      <c r="W4" s="68"/>
      <c r="X4" s="68"/>
      <c r="Y4" s="68"/>
      <c r="Z4" s="87"/>
      <c r="AA4" s="91"/>
      <c r="AB4" s="71"/>
      <c r="AC4" s="94"/>
      <c r="AD4" s="74"/>
      <c r="AE4" s="74"/>
      <c r="AF4" s="74"/>
      <c r="AG4" s="86"/>
      <c r="AH4" s="86"/>
      <c r="AI4" s="110"/>
      <c r="AJ4" s="100"/>
      <c r="AK4" s="74"/>
    </row>
    <row r="5" spans="1:39" ht="45" customHeight="1">
      <c r="A5" s="78"/>
      <c r="B5" s="51"/>
      <c r="C5" s="81" t="s">
        <v>18</v>
      </c>
      <c r="D5" s="81"/>
      <c r="E5" s="13"/>
      <c r="F5" s="13"/>
      <c r="G5" s="13"/>
      <c r="H5" s="13"/>
      <c r="I5" s="13"/>
      <c r="J5" s="13"/>
      <c r="K5" s="13"/>
      <c r="L5" s="13"/>
      <c r="M5" s="13"/>
      <c r="N5" s="13"/>
      <c r="O5" s="97"/>
      <c r="P5" s="68"/>
      <c r="Q5" s="68"/>
      <c r="R5" s="68"/>
      <c r="S5" s="68"/>
      <c r="T5" s="68"/>
      <c r="U5" s="68"/>
      <c r="V5" s="68"/>
      <c r="W5" s="68"/>
      <c r="X5" s="68"/>
      <c r="Y5" s="68"/>
      <c r="Z5" s="87"/>
      <c r="AA5" s="91"/>
      <c r="AB5" s="71"/>
      <c r="AC5" s="94"/>
      <c r="AD5" s="74"/>
      <c r="AE5" s="74"/>
      <c r="AF5" s="74"/>
      <c r="AG5" s="86"/>
      <c r="AH5" s="86"/>
      <c r="AI5" s="110"/>
      <c r="AJ5" s="100"/>
      <c r="AK5" s="74"/>
      <c r="AL5" s="14"/>
      <c r="AM5" s="14"/>
    </row>
    <row r="6" spans="1:37" ht="10.5" customHeight="1">
      <c r="A6" s="78"/>
      <c r="B6" s="51"/>
      <c r="C6" s="81"/>
      <c r="D6" s="81"/>
      <c r="E6" s="82" t="s">
        <v>3</v>
      </c>
      <c r="F6" s="82"/>
      <c r="G6" s="82"/>
      <c r="H6" s="82"/>
      <c r="I6" s="82"/>
      <c r="J6" s="82"/>
      <c r="K6" s="82"/>
      <c r="L6" s="82"/>
      <c r="M6" s="82"/>
      <c r="N6" s="82"/>
      <c r="O6" s="98"/>
      <c r="P6" s="69"/>
      <c r="Q6" s="69"/>
      <c r="R6" s="69"/>
      <c r="S6" s="69"/>
      <c r="T6" s="69"/>
      <c r="U6" s="69"/>
      <c r="V6" s="69"/>
      <c r="W6" s="69"/>
      <c r="X6" s="69"/>
      <c r="Y6" s="69"/>
      <c r="Z6" s="88"/>
      <c r="AA6" s="91"/>
      <c r="AB6" s="72"/>
      <c r="AC6" s="95"/>
      <c r="AD6" s="75"/>
      <c r="AE6" s="75"/>
      <c r="AF6" s="75"/>
      <c r="AG6" s="33"/>
      <c r="AH6" s="33"/>
      <c r="AI6" s="100"/>
      <c r="AJ6" s="100"/>
      <c r="AK6" s="75"/>
    </row>
    <row r="7" spans="1:37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42"/>
      <c r="AG7" s="57"/>
      <c r="AH7" s="57"/>
      <c r="AI7" s="42"/>
      <c r="AJ7" s="42"/>
      <c r="AK7" s="42"/>
    </row>
    <row r="8" spans="1:44" ht="20.25" customHeight="1">
      <c r="A8" s="16" t="s">
        <v>0</v>
      </c>
      <c r="B8" s="52"/>
      <c r="C8" s="16" t="s">
        <v>1</v>
      </c>
      <c r="D8" s="16" t="s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3">
        <f>IF(AND(E8="",F8="",G8="",H8="",I8="",J8="",K8="",L8="",M8="",N8=""),"",IF(SUM(E8:N8)&lt;&gt;100,"REVISE PERCENTAGES","PERCENTAGE SUM=100%"))</f>
      </c>
      <c r="AB8" s="83"/>
      <c r="AC8" s="83"/>
      <c r="AD8" s="83"/>
      <c r="AE8" s="83"/>
      <c r="AF8" s="83"/>
      <c r="AG8" s="83"/>
      <c r="AH8" s="83"/>
      <c r="AI8" s="83"/>
      <c r="AJ8" s="83"/>
      <c r="AK8" s="83"/>
      <c r="AR8" s="63" t="s">
        <v>24</v>
      </c>
    </row>
    <row r="9" spans="1:44" ht="19.5" customHeight="1">
      <c r="A9" s="31">
        <v>1</v>
      </c>
      <c r="B9" s="53"/>
      <c r="C9" s="17"/>
      <c r="D9" s="17"/>
      <c r="E9" s="66"/>
      <c r="F9" s="66"/>
      <c r="G9" s="66"/>
      <c r="H9" s="66"/>
      <c r="I9" s="66"/>
      <c r="J9" s="66"/>
      <c r="K9" s="66"/>
      <c r="L9" s="66"/>
      <c r="M9" s="66"/>
      <c r="N9" s="66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64">
        <f aca="true" t="shared" si="13" ref="AC9:AC40">IF(O9="Y",AB9,"")</f>
      </c>
      <c r="AD9" s="9"/>
      <c r="AE9" s="9"/>
      <c r="AF9" s="64">
        <f>IF(AC9="","",IF(AC9="INC","INC",(AC9-AD9+AE9)))</f>
      </c>
      <c r="AG9" s="58">
        <f>IF(AA9="","")</f>
      </c>
      <c r="AH9" s="59" t="str">
        <f>IF(AF9="INC","INC",IF(AF9&gt;=90,"A",IF(AF9&gt;=85,"B+",IF(AF9&gt;=80,"B",IF(AF9&gt;=75,"C+","F")))))</f>
        <v>A</v>
      </c>
      <c r="AI9" s="20">
        <f>IF(AC9="","",IF(AH9="INC","INC",AH9))</f>
      </c>
      <c r="AJ9" s="32"/>
      <c r="AK9" s="21"/>
      <c r="AR9" s="63" t="s">
        <v>25</v>
      </c>
    </row>
    <row r="10" spans="1:37" ht="19.5" customHeight="1">
      <c r="A10" s="31">
        <v>2</v>
      </c>
      <c r="B10" s="53"/>
      <c r="C10" s="17"/>
      <c r="D10" s="1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64">
        <f t="shared" si="13"/>
      </c>
      <c r="AD10" s="9"/>
      <c r="AE10" s="9"/>
      <c r="AF10" s="64">
        <f aca="true" t="shared" si="14" ref="AF10:AF48">IF(AC10="","",IF(AC10="INC","INC",(AC10-AD10+AE10)))</f>
      </c>
      <c r="AG10" s="58">
        <f aca="true" t="shared" si="15" ref="AG10:AG48">IF(AA10="","")</f>
      </c>
      <c r="AH10" s="59" t="str">
        <f aca="true" t="shared" si="16" ref="AH10:AH48">IF(AF10="INC","INC",IF(AF10&gt;=90,"A",IF(AF10&gt;=85,"B+",IF(AF10&gt;=80,"B",IF(AF10&gt;=75,"C+","F")))))</f>
        <v>A</v>
      </c>
      <c r="AI10" s="20">
        <f aca="true" t="shared" si="17" ref="AI10:AI48">IF(AC10="","",IF(AH10="INC","INC",AH10))</f>
      </c>
      <c r="AJ10" s="32"/>
      <c r="AK10" s="21"/>
    </row>
    <row r="11" spans="1:44" ht="19.5" customHeight="1">
      <c r="A11" s="31">
        <v>3</v>
      </c>
      <c r="B11" s="53"/>
      <c r="C11" s="17"/>
      <c r="D11" s="1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64">
        <f t="shared" si="13"/>
      </c>
      <c r="AD11" s="9"/>
      <c r="AE11" s="9"/>
      <c r="AF11" s="64">
        <f t="shared" si="14"/>
      </c>
      <c r="AG11" s="58">
        <f t="shared" si="15"/>
      </c>
      <c r="AH11" s="59" t="str">
        <f t="shared" si="16"/>
        <v>A</v>
      </c>
      <c r="AI11" s="20">
        <f t="shared" si="17"/>
      </c>
      <c r="AJ11" s="32"/>
      <c r="AK11" s="21"/>
      <c r="AR11" s="65" t="s">
        <v>44</v>
      </c>
    </row>
    <row r="12" spans="1:44" ht="19.5" customHeight="1">
      <c r="A12" s="31">
        <v>4</v>
      </c>
      <c r="B12" s="53"/>
      <c r="C12" s="17"/>
      <c r="D12" s="17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64">
        <f t="shared" si="13"/>
      </c>
      <c r="AD12" s="9"/>
      <c r="AE12" s="9"/>
      <c r="AF12" s="64">
        <f t="shared" si="14"/>
      </c>
      <c r="AG12" s="58">
        <f t="shared" si="15"/>
      </c>
      <c r="AH12" s="59" t="str">
        <f t="shared" si="16"/>
        <v>A</v>
      </c>
      <c r="AI12" s="20">
        <f t="shared" si="17"/>
      </c>
      <c r="AJ12" s="32"/>
      <c r="AK12" s="21"/>
      <c r="AR12" s="65" t="s">
        <v>45</v>
      </c>
    </row>
    <row r="13" spans="1:37" ht="19.5" customHeight="1">
      <c r="A13" s="31">
        <v>5</v>
      </c>
      <c r="B13" s="53"/>
      <c r="C13" s="17"/>
      <c r="D13" s="1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64">
        <f t="shared" si="13"/>
      </c>
      <c r="AD13" s="9"/>
      <c r="AE13" s="9"/>
      <c r="AF13" s="64">
        <f t="shared" si="14"/>
      </c>
      <c r="AG13" s="58">
        <f t="shared" si="15"/>
      </c>
      <c r="AH13" s="59" t="str">
        <f t="shared" si="16"/>
        <v>A</v>
      </c>
      <c r="AI13" s="20">
        <f t="shared" si="17"/>
      </c>
      <c r="AJ13" s="32"/>
      <c r="AK13" s="21"/>
    </row>
    <row r="14" spans="1:37" ht="19.5" customHeight="1">
      <c r="A14" s="31">
        <v>6</v>
      </c>
      <c r="B14" s="53"/>
      <c r="C14" s="17"/>
      <c r="D14" s="17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64">
        <f t="shared" si="13"/>
      </c>
      <c r="AD14" s="9"/>
      <c r="AE14" s="9"/>
      <c r="AF14" s="64">
        <f t="shared" si="14"/>
      </c>
      <c r="AG14" s="58">
        <f t="shared" si="15"/>
      </c>
      <c r="AH14" s="59" t="str">
        <f t="shared" si="16"/>
        <v>A</v>
      </c>
      <c r="AI14" s="20">
        <f t="shared" si="17"/>
      </c>
      <c r="AJ14" s="32"/>
      <c r="AK14" s="21"/>
    </row>
    <row r="15" spans="1:37" ht="19.5" customHeight="1">
      <c r="A15" s="31">
        <v>7</v>
      </c>
      <c r="B15" s="53"/>
      <c r="C15" s="17"/>
      <c r="D15" s="17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64">
        <f t="shared" si="13"/>
      </c>
      <c r="AD15" s="9"/>
      <c r="AE15" s="9"/>
      <c r="AF15" s="64">
        <f t="shared" si="14"/>
      </c>
      <c r="AG15" s="58">
        <f t="shared" si="15"/>
      </c>
      <c r="AH15" s="59" t="str">
        <f t="shared" si="16"/>
        <v>A</v>
      </c>
      <c r="AI15" s="20">
        <f t="shared" si="17"/>
      </c>
      <c r="AJ15" s="32"/>
      <c r="AK15" s="21"/>
    </row>
    <row r="16" spans="1:37" ht="19.5" customHeight="1">
      <c r="A16" s="31">
        <v>8</v>
      </c>
      <c r="B16" s="53"/>
      <c r="C16" s="17"/>
      <c r="D16" s="17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64">
        <f t="shared" si="13"/>
      </c>
      <c r="AD16" s="9"/>
      <c r="AE16" s="9"/>
      <c r="AF16" s="64">
        <f t="shared" si="14"/>
      </c>
      <c r="AG16" s="58">
        <f t="shared" si="15"/>
      </c>
      <c r="AH16" s="59" t="str">
        <f t="shared" si="16"/>
        <v>A</v>
      </c>
      <c r="AI16" s="20">
        <f t="shared" si="17"/>
      </c>
      <c r="AJ16" s="32"/>
      <c r="AK16" s="21"/>
    </row>
    <row r="17" spans="1:37" ht="19.5" customHeight="1">
      <c r="A17" s="31">
        <v>9</v>
      </c>
      <c r="B17" s="53"/>
      <c r="C17" s="17"/>
      <c r="D17" s="17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64">
        <f t="shared" si="13"/>
      </c>
      <c r="AD17" s="9"/>
      <c r="AE17" s="9"/>
      <c r="AF17" s="64">
        <f t="shared" si="14"/>
      </c>
      <c r="AG17" s="58">
        <f t="shared" si="15"/>
      </c>
      <c r="AH17" s="59" t="str">
        <f t="shared" si="16"/>
        <v>A</v>
      </c>
      <c r="AI17" s="20">
        <f t="shared" si="17"/>
      </c>
      <c r="AJ17" s="32"/>
      <c r="AK17" s="21"/>
    </row>
    <row r="18" spans="1:37" ht="19.5" customHeight="1">
      <c r="A18" s="31">
        <v>10</v>
      </c>
      <c r="B18" s="53"/>
      <c r="C18" s="17"/>
      <c r="D18" s="17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64">
        <f t="shared" si="13"/>
      </c>
      <c r="AD18" s="9"/>
      <c r="AE18" s="9"/>
      <c r="AF18" s="64">
        <f t="shared" si="14"/>
      </c>
      <c r="AG18" s="58">
        <f t="shared" si="15"/>
      </c>
      <c r="AH18" s="59" t="str">
        <f t="shared" si="16"/>
        <v>A</v>
      </c>
      <c r="AI18" s="20">
        <f t="shared" si="17"/>
      </c>
      <c r="AJ18" s="32"/>
      <c r="AK18" s="21"/>
    </row>
    <row r="19" spans="1:37" ht="19.5" customHeight="1">
      <c r="A19" s="31">
        <v>11</v>
      </c>
      <c r="B19" s="53"/>
      <c r="C19" s="17"/>
      <c r="D19" s="17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64">
        <f t="shared" si="13"/>
      </c>
      <c r="AD19" s="9"/>
      <c r="AE19" s="9"/>
      <c r="AF19" s="64">
        <f t="shared" si="14"/>
      </c>
      <c r="AG19" s="58">
        <f t="shared" si="15"/>
      </c>
      <c r="AH19" s="59" t="str">
        <f t="shared" si="16"/>
        <v>A</v>
      </c>
      <c r="AI19" s="20">
        <f t="shared" si="17"/>
      </c>
      <c r="AJ19" s="32"/>
      <c r="AK19" s="21"/>
    </row>
    <row r="20" spans="1:37" ht="19.5" customHeight="1">
      <c r="A20" s="31">
        <v>12</v>
      </c>
      <c r="B20" s="53"/>
      <c r="C20" s="17"/>
      <c r="D20" s="17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64">
        <f t="shared" si="13"/>
      </c>
      <c r="AD20" s="9"/>
      <c r="AE20" s="9"/>
      <c r="AF20" s="64">
        <f t="shared" si="14"/>
      </c>
      <c r="AG20" s="58">
        <f t="shared" si="15"/>
      </c>
      <c r="AH20" s="59" t="str">
        <f t="shared" si="16"/>
        <v>A</v>
      </c>
      <c r="AI20" s="20">
        <f t="shared" si="17"/>
      </c>
      <c r="AJ20" s="32"/>
      <c r="AK20" s="21"/>
    </row>
    <row r="21" spans="1:37" ht="19.5" customHeight="1">
      <c r="A21" s="31">
        <v>13</v>
      </c>
      <c r="B21" s="53"/>
      <c r="C21" s="17"/>
      <c r="D21" s="17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64">
        <f t="shared" si="13"/>
      </c>
      <c r="AD21" s="9"/>
      <c r="AE21" s="9"/>
      <c r="AF21" s="64">
        <f t="shared" si="14"/>
      </c>
      <c r="AG21" s="58">
        <f t="shared" si="15"/>
      </c>
      <c r="AH21" s="59" t="str">
        <f t="shared" si="16"/>
        <v>A</v>
      </c>
      <c r="AI21" s="20">
        <f t="shared" si="17"/>
      </c>
      <c r="AJ21" s="32"/>
      <c r="AK21" s="21"/>
    </row>
    <row r="22" spans="1:37" ht="19.5" customHeight="1">
      <c r="A22" s="31">
        <v>14</v>
      </c>
      <c r="B22" s="53"/>
      <c r="C22" s="17"/>
      <c r="D22" s="17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64">
        <f t="shared" si="13"/>
      </c>
      <c r="AD22" s="9"/>
      <c r="AE22" s="9"/>
      <c r="AF22" s="64">
        <f t="shared" si="14"/>
      </c>
      <c r="AG22" s="58">
        <f t="shared" si="15"/>
      </c>
      <c r="AH22" s="59" t="str">
        <f t="shared" si="16"/>
        <v>A</v>
      </c>
      <c r="AI22" s="20">
        <f t="shared" si="17"/>
      </c>
      <c r="AJ22" s="32"/>
      <c r="AK22" s="21"/>
    </row>
    <row r="23" spans="1:37" ht="19.5" customHeight="1">
      <c r="A23" s="31">
        <v>15</v>
      </c>
      <c r="B23" s="53"/>
      <c r="C23" s="17"/>
      <c r="D23" s="17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64">
        <f t="shared" si="13"/>
      </c>
      <c r="AD23" s="9"/>
      <c r="AE23" s="9"/>
      <c r="AF23" s="64">
        <f t="shared" si="14"/>
      </c>
      <c r="AG23" s="58">
        <f t="shared" si="15"/>
      </c>
      <c r="AH23" s="59" t="str">
        <f t="shared" si="16"/>
        <v>A</v>
      </c>
      <c r="AI23" s="20">
        <f t="shared" si="17"/>
      </c>
      <c r="AJ23" s="32"/>
      <c r="AK23" s="21"/>
    </row>
    <row r="24" spans="1:37" ht="19.5" customHeight="1">
      <c r="A24" s="31">
        <v>16</v>
      </c>
      <c r="B24" s="53"/>
      <c r="C24" s="17"/>
      <c r="D24" s="1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64">
        <f t="shared" si="13"/>
      </c>
      <c r="AD24" s="9"/>
      <c r="AE24" s="9"/>
      <c r="AF24" s="64">
        <f t="shared" si="14"/>
      </c>
      <c r="AG24" s="58">
        <f t="shared" si="15"/>
      </c>
      <c r="AH24" s="59" t="str">
        <f t="shared" si="16"/>
        <v>A</v>
      </c>
      <c r="AI24" s="20">
        <f t="shared" si="17"/>
      </c>
      <c r="AJ24" s="32"/>
      <c r="AK24" s="21"/>
    </row>
    <row r="25" spans="1:37" ht="19.5" customHeight="1">
      <c r="A25" s="31">
        <v>17</v>
      </c>
      <c r="B25" s="53"/>
      <c r="C25" s="17"/>
      <c r="D25" s="17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64">
        <f t="shared" si="13"/>
      </c>
      <c r="AD25" s="9"/>
      <c r="AE25" s="9"/>
      <c r="AF25" s="64">
        <f t="shared" si="14"/>
      </c>
      <c r="AG25" s="58">
        <f t="shared" si="15"/>
      </c>
      <c r="AH25" s="59" t="str">
        <f t="shared" si="16"/>
        <v>A</v>
      </c>
      <c r="AI25" s="20">
        <f t="shared" si="17"/>
      </c>
      <c r="AJ25" s="32"/>
      <c r="AK25" s="21"/>
    </row>
    <row r="26" spans="1:37" ht="19.5" customHeight="1">
      <c r="A26" s="31">
        <v>18</v>
      </c>
      <c r="B26" s="53"/>
      <c r="C26" s="17"/>
      <c r="D26" s="17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64">
        <f t="shared" si="13"/>
      </c>
      <c r="AD26" s="9"/>
      <c r="AE26" s="9"/>
      <c r="AF26" s="64">
        <f t="shared" si="14"/>
      </c>
      <c r="AG26" s="58">
        <f t="shared" si="15"/>
      </c>
      <c r="AH26" s="59" t="str">
        <f t="shared" si="16"/>
        <v>A</v>
      </c>
      <c r="AI26" s="20">
        <f t="shared" si="17"/>
      </c>
      <c r="AJ26" s="32"/>
      <c r="AK26" s="21"/>
    </row>
    <row r="27" spans="1:37" ht="19.5" customHeight="1">
      <c r="A27" s="31">
        <v>19</v>
      </c>
      <c r="B27" s="53"/>
      <c r="C27" s="17"/>
      <c r="D27" s="17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64">
        <f t="shared" si="13"/>
      </c>
      <c r="AD27" s="9"/>
      <c r="AE27" s="9"/>
      <c r="AF27" s="64">
        <f t="shared" si="14"/>
      </c>
      <c r="AG27" s="58">
        <f t="shared" si="15"/>
      </c>
      <c r="AH27" s="59" t="str">
        <f t="shared" si="16"/>
        <v>A</v>
      </c>
      <c r="AI27" s="20">
        <f t="shared" si="17"/>
      </c>
      <c r="AJ27" s="32"/>
      <c r="AK27" s="21"/>
    </row>
    <row r="28" spans="1:37" ht="19.5" customHeight="1">
      <c r="A28" s="31">
        <v>20</v>
      </c>
      <c r="B28" s="53"/>
      <c r="C28" s="17"/>
      <c r="D28" s="17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64">
        <f t="shared" si="13"/>
      </c>
      <c r="AD28" s="9"/>
      <c r="AE28" s="9"/>
      <c r="AF28" s="64">
        <f t="shared" si="14"/>
      </c>
      <c r="AG28" s="58">
        <f t="shared" si="15"/>
      </c>
      <c r="AH28" s="59" t="str">
        <f t="shared" si="16"/>
        <v>A</v>
      </c>
      <c r="AI28" s="20">
        <f t="shared" si="17"/>
      </c>
      <c r="AJ28" s="32"/>
      <c r="AK28" s="21"/>
    </row>
    <row r="29" spans="1:37" ht="19.5" customHeight="1">
      <c r="A29" s="31">
        <v>21</v>
      </c>
      <c r="B29" s="53"/>
      <c r="C29" s="17"/>
      <c r="D29" s="17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64">
        <f t="shared" si="13"/>
      </c>
      <c r="AD29" s="9"/>
      <c r="AE29" s="9"/>
      <c r="AF29" s="64">
        <f t="shared" si="14"/>
      </c>
      <c r="AG29" s="58">
        <f t="shared" si="15"/>
      </c>
      <c r="AH29" s="59" t="str">
        <f t="shared" si="16"/>
        <v>A</v>
      </c>
      <c r="AI29" s="20">
        <f t="shared" si="17"/>
      </c>
      <c r="AJ29" s="32"/>
      <c r="AK29" s="21"/>
    </row>
    <row r="30" spans="1:37" ht="19.5" customHeight="1">
      <c r="A30" s="31">
        <v>22</v>
      </c>
      <c r="B30" s="53"/>
      <c r="C30" s="17"/>
      <c r="D30" s="17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64">
        <f t="shared" si="13"/>
      </c>
      <c r="AD30" s="9"/>
      <c r="AE30" s="9"/>
      <c r="AF30" s="64">
        <f t="shared" si="14"/>
      </c>
      <c r="AG30" s="58">
        <f t="shared" si="15"/>
      </c>
      <c r="AH30" s="59" t="str">
        <f t="shared" si="16"/>
        <v>A</v>
      </c>
      <c r="AI30" s="20">
        <f t="shared" si="17"/>
      </c>
      <c r="AJ30" s="32"/>
      <c r="AK30" s="21"/>
    </row>
    <row r="31" spans="1:37" ht="19.5" customHeight="1">
      <c r="A31" s="31">
        <v>23</v>
      </c>
      <c r="B31" s="53"/>
      <c r="C31" s="17"/>
      <c r="D31" s="17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64">
        <f t="shared" si="13"/>
      </c>
      <c r="AD31" s="9"/>
      <c r="AE31" s="9"/>
      <c r="AF31" s="64">
        <f t="shared" si="14"/>
      </c>
      <c r="AG31" s="58">
        <f t="shared" si="15"/>
      </c>
      <c r="AH31" s="59" t="str">
        <f t="shared" si="16"/>
        <v>A</v>
      </c>
      <c r="AI31" s="20">
        <f t="shared" si="17"/>
      </c>
      <c r="AJ31" s="32"/>
      <c r="AK31" s="21"/>
    </row>
    <row r="32" spans="1:37" ht="19.5" customHeight="1">
      <c r="A32" s="31">
        <v>24</v>
      </c>
      <c r="B32" s="53"/>
      <c r="C32" s="17"/>
      <c r="D32" s="17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64">
        <f t="shared" si="13"/>
      </c>
      <c r="AD32" s="9"/>
      <c r="AE32" s="9"/>
      <c r="AF32" s="64">
        <f t="shared" si="14"/>
      </c>
      <c r="AG32" s="58">
        <f t="shared" si="15"/>
      </c>
      <c r="AH32" s="59" t="str">
        <f t="shared" si="16"/>
        <v>A</v>
      </c>
      <c r="AI32" s="20">
        <f t="shared" si="17"/>
      </c>
      <c r="AJ32" s="32"/>
      <c r="AK32" s="21"/>
    </row>
    <row r="33" spans="1:37" ht="19.5" customHeight="1">
      <c r="A33" s="31">
        <v>25</v>
      </c>
      <c r="B33" s="53"/>
      <c r="C33" s="17"/>
      <c r="D33" s="1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64">
        <f t="shared" si="13"/>
      </c>
      <c r="AD33" s="9"/>
      <c r="AE33" s="9"/>
      <c r="AF33" s="64">
        <f t="shared" si="14"/>
      </c>
      <c r="AG33" s="58">
        <f t="shared" si="15"/>
      </c>
      <c r="AH33" s="59" t="str">
        <f t="shared" si="16"/>
        <v>A</v>
      </c>
      <c r="AI33" s="20">
        <f t="shared" si="17"/>
      </c>
      <c r="AJ33" s="32"/>
      <c r="AK33" s="21"/>
    </row>
    <row r="34" spans="1:37" ht="19.5" customHeight="1">
      <c r="A34" s="31">
        <v>26</v>
      </c>
      <c r="B34" s="53"/>
      <c r="C34" s="17"/>
      <c r="D34" s="17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64">
        <f t="shared" si="13"/>
      </c>
      <c r="AD34" s="9"/>
      <c r="AE34" s="9"/>
      <c r="AF34" s="64">
        <f t="shared" si="14"/>
      </c>
      <c r="AG34" s="58">
        <f t="shared" si="15"/>
      </c>
      <c r="AH34" s="59" t="str">
        <f t="shared" si="16"/>
        <v>A</v>
      </c>
      <c r="AI34" s="20">
        <f t="shared" si="17"/>
      </c>
      <c r="AJ34" s="32"/>
      <c r="AK34" s="21"/>
    </row>
    <row r="35" spans="1:37" ht="19.5" customHeight="1">
      <c r="A35" s="31">
        <v>27</v>
      </c>
      <c r="B35" s="53"/>
      <c r="C35" s="17"/>
      <c r="D35" s="17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64">
        <f t="shared" si="13"/>
      </c>
      <c r="AD35" s="9"/>
      <c r="AE35" s="9"/>
      <c r="AF35" s="64">
        <f t="shared" si="14"/>
      </c>
      <c r="AG35" s="58">
        <f t="shared" si="15"/>
      </c>
      <c r="AH35" s="59" t="str">
        <f t="shared" si="16"/>
        <v>A</v>
      </c>
      <c r="AI35" s="20">
        <f t="shared" si="17"/>
      </c>
      <c r="AJ35" s="32"/>
      <c r="AK35" s="21"/>
    </row>
    <row r="36" spans="1:37" ht="19.5" customHeight="1">
      <c r="A36" s="31">
        <v>28</v>
      </c>
      <c r="B36" s="53"/>
      <c r="C36" s="17"/>
      <c r="D36" s="17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64">
        <f t="shared" si="13"/>
      </c>
      <c r="AD36" s="9"/>
      <c r="AE36" s="9"/>
      <c r="AF36" s="64">
        <f t="shared" si="14"/>
      </c>
      <c r="AG36" s="58">
        <f t="shared" si="15"/>
      </c>
      <c r="AH36" s="59" t="str">
        <f t="shared" si="16"/>
        <v>A</v>
      </c>
      <c r="AI36" s="20">
        <f t="shared" si="17"/>
      </c>
      <c r="AJ36" s="32"/>
      <c r="AK36" s="21"/>
    </row>
    <row r="37" spans="1:37" ht="19.5" customHeight="1">
      <c r="A37" s="31">
        <v>29</v>
      </c>
      <c r="B37" s="53"/>
      <c r="C37" s="17"/>
      <c r="D37" s="17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64">
        <f t="shared" si="13"/>
      </c>
      <c r="AD37" s="9"/>
      <c r="AE37" s="9"/>
      <c r="AF37" s="64">
        <f t="shared" si="14"/>
      </c>
      <c r="AG37" s="58">
        <f t="shared" si="15"/>
      </c>
      <c r="AH37" s="59" t="str">
        <f t="shared" si="16"/>
        <v>A</v>
      </c>
      <c r="AI37" s="20">
        <f t="shared" si="17"/>
      </c>
      <c r="AJ37" s="32"/>
      <c r="AK37" s="21"/>
    </row>
    <row r="38" spans="1:37" ht="19.5" customHeight="1">
      <c r="A38" s="31">
        <v>30</v>
      </c>
      <c r="B38" s="53"/>
      <c r="C38" s="17"/>
      <c r="D38" s="17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64">
        <f t="shared" si="13"/>
      </c>
      <c r="AD38" s="9"/>
      <c r="AE38" s="9"/>
      <c r="AF38" s="64">
        <f t="shared" si="14"/>
      </c>
      <c r="AG38" s="58">
        <f t="shared" si="15"/>
      </c>
      <c r="AH38" s="59" t="str">
        <f t="shared" si="16"/>
        <v>A</v>
      </c>
      <c r="AI38" s="20">
        <f t="shared" si="17"/>
      </c>
      <c r="AJ38" s="32"/>
      <c r="AK38" s="21"/>
    </row>
    <row r="39" spans="1:37" ht="19.5" customHeight="1">
      <c r="A39" s="31">
        <v>31</v>
      </c>
      <c r="B39" s="53"/>
      <c r="C39" s="17"/>
      <c r="D39" s="17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64">
        <f t="shared" si="13"/>
      </c>
      <c r="AD39" s="9"/>
      <c r="AE39" s="9"/>
      <c r="AF39" s="64">
        <f t="shared" si="14"/>
      </c>
      <c r="AG39" s="58">
        <f t="shared" si="15"/>
      </c>
      <c r="AH39" s="59" t="str">
        <f t="shared" si="16"/>
        <v>A</v>
      </c>
      <c r="AI39" s="20">
        <f t="shared" si="17"/>
      </c>
      <c r="AJ39" s="32"/>
      <c r="AK39" s="21"/>
    </row>
    <row r="40" spans="1:37" ht="19.5" customHeight="1">
      <c r="A40" s="31">
        <v>32</v>
      </c>
      <c r="B40" s="53"/>
      <c r="C40" s="17"/>
      <c r="D40" s="17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64">
        <f t="shared" si="13"/>
      </c>
      <c r="AD40" s="9"/>
      <c r="AE40" s="9"/>
      <c r="AF40" s="64">
        <f t="shared" si="14"/>
      </c>
      <c r="AG40" s="58">
        <f t="shared" si="15"/>
      </c>
      <c r="AH40" s="59" t="str">
        <f t="shared" si="16"/>
        <v>A</v>
      </c>
      <c r="AI40" s="20">
        <f t="shared" si="17"/>
      </c>
      <c r="AJ40" s="32"/>
      <c r="AK40" s="21"/>
    </row>
    <row r="41" spans="1:37" ht="19.5" customHeight="1">
      <c r="A41" s="31">
        <v>33</v>
      </c>
      <c r="B41" s="53"/>
      <c r="C41" s="17"/>
      <c r="D41" s="17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9"/>
      <c r="P41" s="31">
        <f aca="true" t="shared" si="18" ref="P41:P48">IF(AND($E$8&gt;0,E41="M"),"INC","")</f>
      </c>
      <c r="Q41" s="31">
        <f aca="true" t="shared" si="19" ref="Q41:Q48">IF(AND($F$8&gt;0,F41="M"),"INC","")</f>
      </c>
      <c r="R41" s="31">
        <f aca="true" t="shared" si="20" ref="R41:R48">IF(AND($G$8&gt;0,G41="M"),"INC","")</f>
      </c>
      <c r="S41" s="31">
        <f aca="true" t="shared" si="21" ref="S41:S48">IF(AND($H$8&gt;0,H41="M"),"INC","")</f>
      </c>
      <c r="T41" s="31">
        <f aca="true" t="shared" si="22" ref="T41:T48">IF(AND($I$8&gt;0,I41="M"),"INC","")</f>
      </c>
      <c r="U41" s="31">
        <f aca="true" t="shared" si="23" ref="U41:U48">IF(AND($J$8&gt;0,J41="M"),"INC","")</f>
      </c>
      <c r="V41" s="31">
        <f aca="true" t="shared" si="24" ref="V41:V48">IF(AND($K$8&gt;0,K41="M"),"INC","")</f>
      </c>
      <c r="W41" s="31">
        <f aca="true" t="shared" si="25" ref="W41:W48">IF(AND($L$8&gt;0,L41="M"),"INC","")</f>
      </c>
      <c r="X41" s="31">
        <f aca="true" t="shared" si="26" ref="X41:X48">IF(AND($M$8&gt;0,M41="M"),"INC","")</f>
      </c>
      <c r="Y41" s="31">
        <f aca="true" t="shared" si="27" ref="Y41:Y48">IF(AND($N$8&gt;0,N41="M"),"INC","")</f>
      </c>
      <c r="Z41" s="31">
        <f aca="true" t="shared" si="28" ref="Z41:Z48">IF(OR(P41="INC",Q41="INC",R41="INC",S41="INC",T41="INC",U41="INC",V41="INC",W41="INC",X41="INC",Y41="INC"),"INC","")</f>
      </c>
      <c r="AA41" s="18">
        <f aca="true" t="shared" si="29" ref="AA41:AA4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48">IF(Z41="INC","INC",AA41)</f>
      </c>
      <c r="AC41" s="64">
        <f aca="true" t="shared" si="31" ref="AC41:AC48">IF(O41="Y",AB41,"")</f>
      </c>
      <c r="AD41" s="9"/>
      <c r="AE41" s="9"/>
      <c r="AF41" s="64">
        <f t="shared" si="14"/>
      </c>
      <c r="AG41" s="58">
        <f t="shared" si="15"/>
      </c>
      <c r="AH41" s="59" t="str">
        <f t="shared" si="16"/>
        <v>A</v>
      </c>
      <c r="AI41" s="20">
        <f t="shared" si="17"/>
      </c>
      <c r="AJ41" s="32"/>
      <c r="AK41" s="21"/>
    </row>
    <row r="42" spans="1:37" ht="19.5" customHeight="1">
      <c r="A42" s="31">
        <v>34</v>
      </c>
      <c r="B42" s="53"/>
      <c r="C42" s="17"/>
      <c r="D42" s="17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64">
        <f t="shared" si="31"/>
      </c>
      <c r="AD42" s="9"/>
      <c r="AE42" s="9"/>
      <c r="AF42" s="64">
        <f t="shared" si="14"/>
      </c>
      <c r="AG42" s="58">
        <f t="shared" si="15"/>
      </c>
      <c r="AH42" s="59" t="str">
        <f t="shared" si="16"/>
        <v>A</v>
      </c>
      <c r="AI42" s="20">
        <f t="shared" si="17"/>
      </c>
      <c r="AJ42" s="32"/>
      <c r="AK42" s="21"/>
    </row>
    <row r="43" spans="1:37" ht="19.5" customHeight="1">
      <c r="A43" s="31">
        <v>35</v>
      </c>
      <c r="B43" s="53"/>
      <c r="C43" s="17"/>
      <c r="D43" s="17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64">
        <f t="shared" si="31"/>
      </c>
      <c r="AD43" s="9"/>
      <c r="AE43" s="9"/>
      <c r="AF43" s="64">
        <f t="shared" si="14"/>
      </c>
      <c r="AG43" s="58">
        <f t="shared" si="15"/>
      </c>
      <c r="AH43" s="59" t="str">
        <f t="shared" si="16"/>
        <v>A</v>
      </c>
      <c r="AI43" s="20">
        <f t="shared" si="17"/>
      </c>
      <c r="AJ43" s="32"/>
      <c r="AK43" s="21"/>
    </row>
    <row r="44" spans="1:37" ht="19.5" customHeight="1">
      <c r="A44" s="31">
        <v>36</v>
      </c>
      <c r="B44" s="53"/>
      <c r="C44" s="17"/>
      <c r="D44" s="17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64">
        <f t="shared" si="31"/>
      </c>
      <c r="AD44" s="9"/>
      <c r="AE44" s="9"/>
      <c r="AF44" s="64">
        <f t="shared" si="14"/>
      </c>
      <c r="AG44" s="58">
        <f t="shared" si="15"/>
      </c>
      <c r="AH44" s="59" t="str">
        <f t="shared" si="16"/>
        <v>A</v>
      </c>
      <c r="AI44" s="20">
        <f t="shared" si="17"/>
      </c>
      <c r="AJ44" s="32"/>
      <c r="AK44" s="21"/>
    </row>
    <row r="45" spans="1:37" ht="19.5" customHeight="1">
      <c r="A45" s="31">
        <v>37</v>
      </c>
      <c r="B45" s="53"/>
      <c r="C45" s="17"/>
      <c r="D45" s="17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64">
        <f t="shared" si="31"/>
      </c>
      <c r="AD45" s="9"/>
      <c r="AE45" s="9"/>
      <c r="AF45" s="64">
        <f t="shared" si="14"/>
      </c>
      <c r="AG45" s="58">
        <f t="shared" si="15"/>
      </c>
      <c r="AH45" s="59" t="str">
        <f t="shared" si="16"/>
        <v>A</v>
      </c>
      <c r="AI45" s="20">
        <f t="shared" si="17"/>
      </c>
      <c r="AJ45" s="32"/>
      <c r="AK45" s="21"/>
    </row>
    <row r="46" spans="1:37" ht="19.5" customHeight="1">
      <c r="A46" s="31">
        <v>38</v>
      </c>
      <c r="B46" s="53"/>
      <c r="C46" s="17"/>
      <c r="D46" s="17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64">
        <f t="shared" si="31"/>
      </c>
      <c r="AD46" s="9"/>
      <c r="AE46" s="9"/>
      <c r="AF46" s="64">
        <f t="shared" si="14"/>
      </c>
      <c r="AG46" s="58">
        <f t="shared" si="15"/>
      </c>
      <c r="AH46" s="59" t="str">
        <f t="shared" si="16"/>
        <v>A</v>
      </c>
      <c r="AI46" s="20">
        <f t="shared" si="17"/>
      </c>
      <c r="AJ46" s="32"/>
      <c r="AK46" s="21"/>
    </row>
    <row r="47" spans="1:37" ht="19.5" customHeight="1">
      <c r="A47" s="31">
        <v>39</v>
      </c>
      <c r="B47" s="53"/>
      <c r="C47" s="17"/>
      <c r="D47" s="17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64">
        <f t="shared" si="31"/>
      </c>
      <c r="AD47" s="9"/>
      <c r="AE47" s="9"/>
      <c r="AF47" s="64">
        <f t="shared" si="14"/>
      </c>
      <c r="AG47" s="58">
        <f t="shared" si="15"/>
      </c>
      <c r="AH47" s="59" t="str">
        <f t="shared" si="16"/>
        <v>A</v>
      </c>
      <c r="AI47" s="20">
        <f t="shared" si="17"/>
      </c>
      <c r="AJ47" s="32"/>
      <c r="AK47" s="21"/>
    </row>
    <row r="48" spans="1:37" ht="19.5" customHeight="1">
      <c r="A48" s="31">
        <v>40</v>
      </c>
      <c r="B48" s="53"/>
      <c r="C48" s="17"/>
      <c r="D48" s="17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64">
        <f t="shared" si="31"/>
      </c>
      <c r="AD48" s="9"/>
      <c r="AE48" s="9"/>
      <c r="AF48" s="64">
        <f t="shared" si="14"/>
      </c>
      <c r="AG48" s="58">
        <f t="shared" si="15"/>
      </c>
      <c r="AH48" s="59" t="str">
        <f t="shared" si="16"/>
        <v>A</v>
      </c>
      <c r="AI48" s="20">
        <f t="shared" si="17"/>
      </c>
      <c r="AJ48" s="32"/>
      <c r="AK48" s="21"/>
    </row>
    <row r="49" spans="1:37" s="26" customFormat="1" ht="1.5" customHeight="1" hidden="1">
      <c r="A49" s="44"/>
      <c r="B49" s="44"/>
      <c r="E49" s="49"/>
      <c r="F49" s="49"/>
      <c r="G49" s="49"/>
      <c r="H49" s="49"/>
      <c r="I49" s="49"/>
      <c r="J49" s="49"/>
      <c r="K49" s="49"/>
      <c r="L49" s="49"/>
      <c r="M49" s="49"/>
      <c r="N49" s="45"/>
      <c r="O49" s="49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/>
      <c r="AB49" s="56"/>
      <c r="AC49" s="56"/>
      <c r="AD49" s="45"/>
      <c r="AE49" s="45"/>
      <c r="AF49" s="64">
        <f>IF(AC49="","",IF(AC49="INC","INC",(AC49-AD49+AE49)))</f>
      </c>
      <c r="AG49" s="60"/>
      <c r="AH49" s="59" t="str">
        <f>IF(AF49="INC","INC",IF(AF49&gt;=89.45,"A",IF(AF49&gt;=84.45,"B+",IF(AF49&gt;=79.45,"B",IF(AF49&gt;=74.45,"C+","F")))))</f>
        <v>A</v>
      </c>
      <c r="AI49" s="46"/>
      <c r="AJ49" s="47"/>
      <c r="AK49" s="48"/>
    </row>
    <row r="50" spans="3:37" ht="11.25" customHeight="1">
      <c r="C50" s="22"/>
      <c r="D50" s="22"/>
      <c r="E50" s="76" t="s">
        <v>10</v>
      </c>
      <c r="F50" s="76"/>
      <c r="G50" s="76"/>
      <c r="H50" s="76"/>
      <c r="I50" s="76"/>
      <c r="J50" s="76"/>
      <c r="K50" s="76"/>
      <c r="L50" s="77"/>
      <c r="M50" s="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23"/>
      <c r="AG50" s="61"/>
      <c r="AH50" s="61"/>
      <c r="AI50" s="23"/>
      <c r="AJ50" s="23"/>
      <c r="AK50" s="23"/>
    </row>
    <row r="51" spans="1:36" ht="14.25" customHeight="1">
      <c r="A51" s="24"/>
      <c r="B51" s="24"/>
      <c r="C51" s="25"/>
      <c r="D51" s="25"/>
      <c r="E51" s="1" t="s">
        <v>7</v>
      </c>
      <c r="F51" s="1" t="s">
        <v>11</v>
      </c>
      <c r="G51" s="1" t="s">
        <v>20</v>
      </c>
      <c r="H51" s="1" t="s">
        <v>12</v>
      </c>
      <c r="I51" s="1" t="s">
        <v>21</v>
      </c>
      <c r="J51" s="1" t="s">
        <v>8</v>
      </c>
      <c r="K51" s="1" t="s">
        <v>23</v>
      </c>
      <c r="L51" s="6" t="s">
        <v>26</v>
      </c>
      <c r="M51" s="30"/>
      <c r="N51" s="26"/>
      <c r="O51" s="26"/>
      <c r="P51" s="23"/>
      <c r="Q51" s="23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D51" s="62"/>
      <c r="AE51" s="62"/>
      <c r="AF51" s="62"/>
      <c r="AG51" s="3"/>
      <c r="AH51" s="3"/>
      <c r="AI51" s="3"/>
      <c r="AJ51" s="3"/>
    </row>
    <row r="52" spans="1:36" ht="14.25" customHeight="1">
      <c r="A52" s="25"/>
      <c r="B52" s="25"/>
      <c r="C52" s="25"/>
      <c r="D52" s="25"/>
      <c r="E52" s="16">
        <f>COUNTIF($AI$9:$AI$48,"A")</f>
        <v>0</v>
      </c>
      <c r="F52" s="16">
        <f>COUNTIF($AI$9:$AI$48,"B+")</f>
        <v>0</v>
      </c>
      <c r="G52" s="16">
        <f>COUNTIF($AI$9:$AI$48,"B")</f>
        <v>0</v>
      </c>
      <c r="H52" s="16">
        <f>COUNTIF($AI$9:$AI$48,"C+")</f>
        <v>0</v>
      </c>
      <c r="I52" s="16">
        <f>COUNTIF($AI$9:$AI$48,"C")</f>
        <v>0</v>
      </c>
      <c r="J52" s="16">
        <f>COUNTIF($AI$9:$AI$48,"F")</f>
        <v>0</v>
      </c>
      <c r="K52" s="16">
        <f>COUNTIF($AI$9:$AI$48,"INC")</f>
        <v>0</v>
      </c>
      <c r="L52" s="7" t="s">
        <v>9</v>
      </c>
      <c r="M52" s="7"/>
      <c r="P52" s="22"/>
      <c r="Q52" s="22"/>
      <c r="AD52" s="62"/>
      <c r="AE52" s="62"/>
      <c r="AF52" s="62"/>
      <c r="AG52" s="3"/>
      <c r="AH52" s="3"/>
      <c r="AI52" s="3"/>
      <c r="AJ52" s="3"/>
    </row>
    <row r="53" spans="1:36" ht="14.25" customHeight="1">
      <c r="A53" s="25"/>
      <c r="B53" s="25"/>
      <c r="C53" s="25"/>
      <c r="D53" s="25"/>
      <c r="E53" s="2">
        <f aca="true" t="shared" si="32" ref="E53:K53">IF(E52=0,"",(E52*100)/SUM($E$52:$K$52))</f>
      </c>
      <c r="F53" s="2">
        <f t="shared" si="32"/>
      </c>
      <c r="G53" s="2">
        <f t="shared" si="32"/>
      </c>
      <c r="H53" s="2">
        <f t="shared" si="32"/>
      </c>
      <c r="I53" s="2">
        <f t="shared" si="32"/>
      </c>
      <c r="J53" s="2">
        <f t="shared" si="32"/>
      </c>
      <c r="K53" s="2">
        <f t="shared" si="32"/>
      </c>
      <c r="L53" s="7" t="s">
        <v>27</v>
      </c>
      <c r="M53" s="7"/>
      <c r="P53" s="22"/>
      <c r="Q53" s="22"/>
      <c r="AD53" s="62"/>
      <c r="AE53" s="62"/>
      <c r="AF53" s="62"/>
      <c r="AG53" s="3"/>
      <c r="AH53" s="3"/>
      <c r="AI53" s="3"/>
      <c r="AJ53" s="3"/>
    </row>
    <row r="54" spans="1:37" ht="12.75" customHeight="1">
      <c r="A54" s="24"/>
      <c r="B54" s="24"/>
      <c r="C54" s="24"/>
      <c r="D54" s="24"/>
      <c r="E54" s="92" t="s">
        <v>43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</row>
    <row r="55" spans="1:37" ht="12.75">
      <c r="A55" s="25"/>
      <c r="B55" s="25"/>
      <c r="C55" s="25"/>
      <c r="D55" s="25"/>
      <c r="E55" s="101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3"/>
    </row>
    <row r="56" spans="1:37" ht="12.75">
      <c r="A56" s="25"/>
      <c r="B56" s="25"/>
      <c r="C56" s="25"/>
      <c r="D56" s="25"/>
      <c r="E56" s="104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6"/>
    </row>
    <row r="57" spans="1:37" ht="12.75">
      <c r="A57" s="25"/>
      <c r="B57" s="25"/>
      <c r="C57" s="25"/>
      <c r="D57" s="25"/>
      <c r="E57" s="104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6"/>
    </row>
    <row r="58" spans="1:37" ht="12.75">
      <c r="A58" s="25"/>
      <c r="B58" s="25"/>
      <c r="C58" s="25"/>
      <c r="D58" s="25"/>
      <c r="E58" s="104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6"/>
    </row>
    <row r="59" spans="1:37" ht="12.75">
      <c r="A59" s="25"/>
      <c r="B59" s="25"/>
      <c r="C59" s="25"/>
      <c r="D59" s="25"/>
      <c r="E59" s="104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6"/>
    </row>
    <row r="60" spans="1:37" ht="12.75">
      <c r="A60" s="25"/>
      <c r="B60" s="25"/>
      <c r="C60" s="25"/>
      <c r="D60" s="25"/>
      <c r="E60" s="104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6"/>
    </row>
    <row r="61" spans="1:37" ht="12.75">
      <c r="A61" s="25"/>
      <c r="B61" s="25"/>
      <c r="C61" s="25"/>
      <c r="D61" s="25"/>
      <c r="E61" s="107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9"/>
    </row>
    <row r="62" spans="1:8" ht="12.75">
      <c r="A62" s="25"/>
      <c r="B62" s="25"/>
      <c r="C62" s="25"/>
      <c r="D62" s="25"/>
      <c r="E62" s="25"/>
      <c r="F62" s="25"/>
      <c r="G62" s="25"/>
      <c r="H62" s="25"/>
    </row>
    <row r="63" spans="1:9" ht="12.75">
      <c r="A63" s="27"/>
      <c r="B63" s="25"/>
      <c r="C63" s="25"/>
      <c r="D63" s="25"/>
      <c r="E63" s="25"/>
      <c r="F63" s="25"/>
      <c r="G63" s="25"/>
      <c r="H63" s="25"/>
      <c r="I63" s="26"/>
    </row>
    <row r="64" spans="1:8" ht="11.25">
      <c r="A64" s="28"/>
      <c r="B64" s="24"/>
      <c r="C64" s="24"/>
      <c r="D64" s="24"/>
      <c r="E64" s="24"/>
      <c r="F64" s="24"/>
      <c r="G64" s="24"/>
      <c r="H64" s="24"/>
    </row>
    <row r="65" spans="1:8" ht="11.25">
      <c r="A65" s="28"/>
      <c r="B65" s="24"/>
      <c r="C65" s="24"/>
      <c r="D65" s="24"/>
      <c r="E65" s="24"/>
      <c r="F65" s="24"/>
      <c r="G65" s="24"/>
      <c r="H65" s="24"/>
    </row>
    <row r="66" spans="1:8" ht="11.25">
      <c r="A66" s="28"/>
      <c r="B66" s="24"/>
      <c r="C66" s="24"/>
      <c r="D66" s="24"/>
      <c r="E66" s="24"/>
      <c r="F66" s="24"/>
      <c r="G66" s="24"/>
      <c r="H66" s="24"/>
    </row>
    <row r="67" spans="1:8" ht="11.25">
      <c r="A67" s="28"/>
      <c r="B67" s="24"/>
      <c r="C67" s="24"/>
      <c r="D67" s="24"/>
      <c r="E67" s="24"/>
      <c r="F67" s="24"/>
      <c r="G67" s="24"/>
      <c r="H67" s="24"/>
    </row>
    <row r="68" spans="1:8" ht="11.25">
      <c r="A68" s="28"/>
      <c r="B68" s="24"/>
      <c r="C68" s="24"/>
      <c r="D68" s="24"/>
      <c r="E68" s="24"/>
      <c r="F68" s="24"/>
      <c r="G68" s="24"/>
      <c r="H68" s="24"/>
    </row>
    <row r="69" spans="1:8" ht="11.25">
      <c r="A69" s="28"/>
      <c r="B69" s="24"/>
      <c r="C69" s="24"/>
      <c r="D69" s="24"/>
      <c r="E69" s="24"/>
      <c r="F69" s="24"/>
      <c r="G69" s="24"/>
      <c r="H69" s="24"/>
    </row>
    <row r="70" spans="1:8" ht="11.25">
      <c r="A70" s="29"/>
      <c r="B70" s="24"/>
      <c r="C70" s="24"/>
      <c r="D70" s="24"/>
      <c r="E70" s="24"/>
      <c r="F70" s="24"/>
      <c r="G70" s="24"/>
      <c r="H70" s="24"/>
    </row>
  </sheetData>
  <sheetProtection sheet="1" formatCells="0" formatColumns="0" formatRows="0" insertColumns="0" insertRows="0" insertHyperlinks="0" deleteRows="0" sort="0" autoFilter="0" pivotTables="0"/>
  <mergeCells count="32">
    <mergeCell ref="E55:AK61"/>
    <mergeCell ref="AF1:AF6"/>
    <mergeCell ref="AI1:AI6"/>
    <mergeCell ref="AK1:AK6"/>
    <mergeCell ref="AA8:AK8"/>
    <mergeCell ref="AA1:AA6"/>
    <mergeCell ref="Y1:Y6"/>
    <mergeCell ref="E54:AK54"/>
    <mergeCell ref="AC1:AC6"/>
    <mergeCell ref="O1:O6"/>
    <mergeCell ref="P1:P6"/>
    <mergeCell ref="AJ1:AJ6"/>
    <mergeCell ref="E4:N4"/>
    <mergeCell ref="Q1:Q6"/>
    <mergeCell ref="R1:R6"/>
    <mergeCell ref="AG2:AG5"/>
    <mergeCell ref="AH2:AH5"/>
    <mergeCell ref="S1:S6"/>
    <mergeCell ref="Z1:Z6"/>
    <mergeCell ref="X1:X6"/>
    <mergeCell ref="AD1:AD6"/>
    <mergeCell ref="U1:U6"/>
    <mergeCell ref="V1:V6"/>
    <mergeCell ref="AB1:AB6"/>
    <mergeCell ref="W1:W6"/>
    <mergeCell ref="AE1:AE6"/>
    <mergeCell ref="E50:M50"/>
    <mergeCell ref="A5:A6"/>
    <mergeCell ref="E1:N2"/>
    <mergeCell ref="C5:D6"/>
    <mergeCell ref="E6:N6"/>
    <mergeCell ref="T1:T6"/>
  </mergeCells>
  <conditionalFormatting sqref="AH9:AJ49">
    <cfRule type="cellIs" priority="1" dxfId="2" operator="equal" stopIfTrue="1">
      <formula>"F"</formula>
    </cfRule>
    <cfRule type="cellIs" priority="2" dxfId="2" operator="equal" stopIfTrue="1">
      <formula>"I"</formula>
    </cfRule>
  </conditionalFormatting>
  <conditionalFormatting sqref="AA8:AK8">
    <cfRule type="cellIs" priority="3" dxfId="1" operator="equal" stopIfTrue="1">
      <formula>"PERCENTAGE SUM=100%"</formula>
    </cfRule>
    <cfRule type="cellIs" priority="4" dxfId="0" operator="equal" stopIfTrue="1">
      <formula>"REVISE PERCENTAGES"</formula>
    </cfRule>
  </conditionalFormatting>
  <dataValidations count="4">
    <dataValidation type="list" allowBlank="1" showInputMessage="1" showErrorMessage="1" sqref="AJ49 O9:O49">
      <formula1>$AR$8:$AR$9</formula1>
    </dataValidation>
    <dataValidation type="whole" allowBlank="1" showInputMessage="1" showErrorMessage="1" errorTitle="Attendance Penalty" error="Mark points to be deducted from final grade as a positive whole number" sqref="AD9:AE49">
      <formula1>0</formula1>
      <formula2>100</formula2>
    </dataValidation>
    <dataValidation type="list" allowBlank="1" showInputMessage="1" showErrorMessage="1" errorTitle="Input Error" error="Select &quot;Pass&quot; or &quot;Fail&quot; from the drop-down menu" sqref="AJ9:AJ48">
      <formula1>$AR$11:$AR$12</formula1>
    </dataValidation>
    <dataValidation type="whole" allowBlank="1" showInputMessage="1" showErrorMessage="1" errorTitle="Input Error" error="This field only accepts a whole number between 1 and 100" sqref="E8:N8">
      <formula1>1</formula1>
      <formula2>100</formula2>
    </dataValidation>
  </dataValidations>
  <printOptions horizontalCentered="1"/>
  <pageMargins left="0.5" right="0.5" top="1.01" bottom="0.5" header="0.6" footer="0.25"/>
  <pageSetup horizontalDpi="600" verticalDpi="600" orientation="landscape" scale="82" r:id="rId4"/>
  <headerFooter alignWithMargins="0">
    <oddHeader>&amp;L&amp;8EASTWICK COLLEGE/
HOHOKUS HACKENSACK SCHOOL&amp;C&amp;8COURSE ACADEMIC RECORD
NURSING PROGRAMS&amp;R&amp;8PAGE &amp;P OF &amp;N</oddHeader>
    <oddFooter>&amp;L&amp;8V6.0&amp;R&amp;8Updated 04.21.10</oddFooter>
  </headerFooter>
  <rowBreaks count="1" manualBreakCount="1">
    <brk id="30" max="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Eastwick Colleges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Castilla</dc:creator>
  <cp:keywords/>
  <dc:description>V3.0 - This version does not round final grades
V4.0 - Fixes conversion to letter grade and eliminates rounding in column AC
V5.0 - Adds Clinical component grade
V5.1 - Numbers on grade section formatted to no decimals
V6.0 - Additional column for bonus points</dc:description>
  <cp:lastModifiedBy>Rafael Castilla</cp:lastModifiedBy>
  <cp:lastPrinted>2010-04-22T14:31:36Z</cp:lastPrinted>
  <dcterms:created xsi:type="dcterms:W3CDTF">2006-02-22T19:56:43Z</dcterms:created>
  <dcterms:modified xsi:type="dcterms:W3CDTF">2010-04-22T14:31:37Z</dcterms:modified>
  <cp:category/>
  <cp:version/>
  <cp:contentType/>
  <cp:contentStatus/>
</cp:coreProperties>
</file>